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 activeTab="1"/>
  </bookViews>
  <sheets>
    <sheet name="Catalogue" sheetId="1" r:id="rId1"/>
    <sheet name="Devis" sheetId="2" r:id="rId2"/>
  </sheets>
  <calcPr calcId="125725"/>
</workbook>
</file>

<file path=xl/calcChain.xml><?xml version="1.0" encoding="utf-8"?>
<calcChain xmlns="http://schemas.openxmlformats.org/spreadsheetml/2006/main">
  <c r="G31" i="2"/>
  <c r="F20"/>
  <c r="G20" s="1"/>
  <c r="D20"/>
  <c r="C20"/>
  <c r="G29"/>
  <c r="G28"/>
  <c r="G30"/>
  <c r="F27"/>
  <c r="G27" s="1"/>
  <c r="F26"/>
  <c r="G26" s="1"/>
  <c r="D27"/>
  <c r="C27"/>
  <c r="F18"/>
  <c r="G18" s="1"/>
  <c r="F25"/>
  <c r="G25" s="1"/>
  <c r="F24"/>
  <c r="G24" s="1"/>
  <c r="F23"/>
  <c r="G23" s="1"/>
  <c r="F22"/>
  <c r="G22" s="1"/>
  <c r="F21"/>
  <c r="G21" s="1"/>
  <c r="F19"/>
  <c r="G19" s="1"/>
  <c r="F17"/>
  <c r="G17" s="1"/>
  <c r="F16"/>
  <c r="G16" s="1"/>
  <c r="F15"/>
  <c r="G15" s="1"/>
  <c r="F14"/>
  <c r="G14" s="1"/>
  <c r="F13"/>
  <c r="G13" s="1"/>
  <c r="F12"/>
  <c r="G12" s="1"/>
  <c r="D26"/>
  <c r="D25"/>
  <c r="D24"/>
  <c r="D23"/>
  <c r="D22"/>
  <c r="D21"/>
  <c r="D19"/>
  <c r="D18"/>
  <c r="D17"/>
  <c r="D16"/>
  <c r="D15"/>
  <c r="D14"/>
  <c r="D13"/>
  <c r="D12"/>
  <c r="C15"/>
  <c r="C26"/>
  <c r="C24"/>
  <c r="C25"/>
  <c r="C23"/>
  <c r="C22"/>
  <c r="C21"/>
  <c r="C19"/>
  <c r="C18"/>
  <c r="C17"/>
  <c r="C16"/>
  <c r="C14"/>
  <c r="C13"/>
  <c r="C12"/>
  <c r="G35" l="1"/>
  <c r="G36" s="1"/>
  <c r="G37" s="1"/>
  <c r="G39" s="1"/>
  <c r="G40" l="1"/>
  <c r="G41" s="1"/>
</calcChain>
</file>

<file path=xl/sharedStrings.xml><?xml version="1.0" encoding="utf-8"?>
<sst xmlns="http://schemas.openxmlformats.org/spreadsheetml/2006/main" count="295" uniqueCount="208">
  <si>
    <t>Catégorie</t>
  </si>
  <si>
    <t>Référence</t>
  </si>
  <si>
    <t>PU HT</t>
  </si>
  <si>
    <t>PU TTC</t>
  </si>
  <si>
    <t>Processeur</t>
  </si>
  <si>
    <t>Ventirad</t>
  </si>
  <si>
    <t>Carte Mère</t>
  </si>
  <si>
    <t>Mémoire Vive</t>
  </si>
  <si>
    <t>Carte Graphique</t>
  </si>
  <si>
    <t>Disque dur SSD</t>
  </si>
  <si>
    <t>Boîtier</t>
  </si>
  <si>
    <t>Carte Son</t>
  </si>
  <si>
    <t>Ecran</t>
  </si>
  <si>
    <t>Clavier/Souris</t>
  </si>
  <si>
    <t>Casque/Micro</t>
  </si>
  <si>
    <t>Imprimante</t>
  </si>
  <si>
    <t>Disque dur externe</t>
  </si>
  <si>
    <t>P001</t>
  </si>
  <si>
    <t>P002</t>
  </si>
  <si>
    <t>P003</t>
  </si>
  <si>
    <t>P004</t>
  </si>
  <si>
    <t>V001</t>
  </si>
  <si>
    <t>V002</t>
  </si>
  <si>
    <t>V003</t>
  </si>
  <si>
    <t>V004</t>
  </si>
  <si>
    <t>P005</t>
  </si>
  <si>
    <t>V005</t>
  </si>
  <si>
    <t>CM001</t>
  </si>
  <si>
    <t>CM002</t>
  </si>
  <si>
    <t>CM003</t>
  </si>
  <si>
    <t>CM004</t>
  </si>
  <si>
    <t>CM005</t>
  </si>
  <si>
    <t>MV001</t>
  </si>
  <si>
    <t>MV002</t>
  </si>
  <si>
    <t>MV003</t>
  </si>
  <si>
    <t>MV004</t>
  </si>
  <si>
    <t>MV005</t>
  </si>
  <si>
    <t>CG001</t>
  </si>
  <si>
    <t>CG002</t>
  </si>
  <si>
    <t>CG003</t>
  </si>
  <si>
    <t>CG004</t>
  </si>
  <si>
    <t>CG005</t>
  </si>
  <si>
    <t>SSD001</t>
  </si>
  <si>
    <t>SSD002</t>
  </si>
  <si>
    <t>SSD003</t>
  </si>
  <si>
    <t>SSD004</t>
  </si>
  <si>
    <t>SSD005</t>
  </si>
  <si>
    <t>B001</t>
  </si>
  <si>
    <t>B002</t>
  </si>
  <si>
    <t>B003</t>
  </si>
  <si>
    <t>B004</t>
  </si>
  <si>
    <t>B005</t>
  </si>
  <si>
    <t>CS001</t>
  </si>
  <si>
    <t>CS002</t>
  </si>
  <si>
    <t>CS003</t>
  </si>
  <si>
    <t>CS004</t>
  </si>
  <si>
    <t>CS005</t>
  </si>
  <si>
    <t>E001</t>
  </si>
  <si>
    <t>E002</t>
  </si>
  <si>
    <t>E003</t>
  </si>
  <si>
    <t>E004</t>
  </si>
  <si>
    <t>E005</t>
  </si>
  <si>
    <t>CLSO001</t>
  </si>
  <si>
    <t>CLSO002</t>
  </si>
  <si>
    <t>CLSO003</t>
  </si>
  <si>
    <t>CLSO004</t>
  </si>
  <si>
    <t>CLSO005</t>
  </si>
  <si>
    <t>CAMI001</t>
  </si>
  <si>
    <t>CAMI002</t>
  </si>
  <si>
    <t>CAMI003</t>
  </si>
  <si>
    <t>CAMI004</t>
  </si>
  <si>
    <t>CAMI005</t>
  </si>
  <si>
    <t>I001</t>
  </si>
  <si>
    <t>I002</t>
  </si>
  <si>
    <t>I003</t>
  </si>
  <si>
    <t>I004</t>
  </si>
  <si>
    <t>I005</t>
  </si>
  <si>
    <t>DDEXT001</t>
  </si>
  <si>
    <t>DDEXT002</t>
  </si>
  <si>
    <t>DDEXT003</t>
  </si>
  <si>
    <t>DDEXT004</t>
  </si>
  <si>
    <t>DDEXT005</t>
  </si>
  <si>
    <t>Désignation</t>
  </si>
  <si>
    <t>AMD RYZEN 5 PRO 4650G (3.7 GHZ / 4.2 GHZ)</t>
  </si>
  <si>
    <t>AMD Ryzen 5 5500 Wraith Stealth (3.6 GHz / 4.2 GHz)</t>
  </si>
  <si>
    <t>AMD Ryzen 5 5600X Wraith Stealth (3.7 GHz / 4.6 GHz)</t>
  </si>
  <si>
    <t>Intel Core i5-12500 (3.0 GHz / 4.6 GHz)</t>
  </si>
  <si>
    <t>Intel Core i5-10400F (2.9 GHz / 4.3 GHz)</t>
  </si>
  <si>
    <t>DEVIS N°1546</t>
  </si>
  <si>
    <r>
      <rPr>
        <b/>
        <sz val="11"/>
        <color theme="1"/>
        <rFont val="Calibri"/>
        <family val="2"/>
        <scheme val="minor"/>
      </rPr>
      <t>MPI</t>
    </r>
    <r>
      <rPr>
        <sz val="11"/>
        <color theme="1"/>
        <rFont val="Calibri"/>
        <family val="2"/>
        <scheme val="minor"/>
      </rPr>
      <t xml:space="preserve">
ZAC du Mazaud
19100 Brive-La-Gaillarde
05 55 64 31 40
contact@mpi.com</t>
    </r>
  </si>
  <si>
    <t>Cabinet Vétérinaire de Brive
8 Ter rue Ségéral Verninac
19100 Brive-La-Gaillarde</t>
  </si>
  <si>
    <t>BE QUIET! DARK ROCK SLIM</t>
  </si>
  <si>
    <t>BE QUIET! DARK ROCK PRO 4</t>
  </si>
  <si>
    <t>DEEPCOOL AK400</t>
  </si>
  <si>
    <t>ZALMAN CNPS20X</t>
  </si>
  <si>
    <t>ANTEC C400</t>
  </si>
  <si>
    <t>ASROCK B550M STEEL LEGEND</t>
  </si>
  <si>
    <t>Quantité</t>
  </si>
  <si>
    <t>TOTAL NET</t>
  </si>
  <si>
    <t>FRAIS DE PORT</t>
  </si>
  <si>
    <t>MONTANT TOTAL</t>
  </si>
  <si>
    <t>TVA 20%</t>
  </si>
  <si>
    <t>NET A PAYER</t>
  </si>
  <si>
    <t>Ce devis est valable 30 jours à compter de sa date de réalisation.</t>
  </si>
  <si>
    <t xml:space="preserve">SIREN : 362526431 - SIRET : 123 568 941 06431 - APE : 6209Z </t>
  </si>
  <si>
    <t>MONTANT</t>
  </si>
  <si>
    <t>EPOS PC 5 CHAT JACK 3.5 MM</t>
  </si>
  <si>
    <t>MCL CASQUE STÉRÉO FILAIRE AVEC MICRO ET CONTRÔLE DU VOLUME</t>
  </si>
  <si>
    <t>BIGBEN CASQUE PC FILAIRE JACK 3.5 MM AVEC MICRO</t>
  </si>
  <si>
    <t>LIVOO TES244</t>
  </si>
  <si>
    <t>ASUS 18.5" LED - VS197DE</t>
  </si>
  <si>
    <t>AOC 23.8" LED - 24B2XHE</t>
  </si>
  <si>
    <t>AOC 23.6" LED - 24B1H</t>
  </si>
  <si>
    <t>ACER 21.5" LED - V227QBIP</t>
  </si>
  <si>
    <t>ASUS 21.5" LED - VP229HE</t>
  </si>
  <si>
    <t>ASROCK J4125M</t>
  </si>
  <si>
    <t>ASROCK Z590M PRO4</t>
  </si>
  <si>
    <t>GIGABYTE X570S UD</t>
  </si>
  <si>
    <t>ASUS PRIME H510M-D</t>
  </si>
  <si>
    <t>G.SKILL RIPJAWS 5 SERIES NOIR 8 GO (2X 4 GO) DDR4 3200 MHZ CL16</t>
  </si>
  <si>
    <t>G.SKILL RIPJAWS 5 SERIES NOIR 16 GO (2X 8 GO) DDR4 3200 MHZ CL16</t>
  </si>
  <si>
    <t>G.SKILL RIPJAWS 5 SERIES NOIR 16 GO (2X 8 GO) DDR4 3200 MHZ CL15</t>
  </si>
  <si>
    <t>KINGSTON 8 GO DDR4 2666 MHZ CL19 1RX16</t>
  </si>
  <si>
    <t>TEXTORM 8 GO DDR4 3600 MHZ CL18</t>
  </si>
  <si>
    <t>CR001</t>
  </si>
  <si>
    <t>CR002</t>
  </si>
  <si>
    <t>CR003</t>
  </si>
  <si>
    <t>CR004</t>
  </si>
  <si>
    <t>CR005</t>
  </si>
  <si>
    <t>ANTEC VSK 3000 ELITE-U3</t>
  </si>
  <si>
    <t>AEROCOOL SPLIT</t>
  </si>
  <si>
    <t>ANTEC DP301M</t>
  </si>
  <si>
    <t>ZALMAN T6</t>
  </si>
  <si>
    <t>ANTEC P10C</t>
  </si>
  <si>
    <t>ASUS RADEON RX 6400 DUAL 4G</t>
  </si>
  <si>
    <t>GAINWARD GEFORCE GTX 1650 D6 GHOST</t>
  </si>
  <si>
    <t>ASUS PHOENIX GEFORCE GTX 1630 4GB</t>
  </si>
  <si>
    <t>ASUS GEFORCE GT 730-SL-2GD5-BRK-E</t>
  </si>
  <si>
    <t>ASUS RADEON RX 6600 DUAL 8G</t>
  </si>
  <si>
    <t>CARTE CONTRÔLEUR LOW PROFILE PCI-E 2 PORTS RS-232 (DB-9)</t>
  </si>
  <si>
    <t>ICY DOCK TOUGHARMOR MB839SP-B</t>
  </si>
  <si>
    <t>STARTECH.COM CARTE PCI EXPRESS AVEC 2 PORTS DB-9 - UART 16550</t>
  </si>
  <si>
    <t>Carte Contrôleur</t>
  </si>
  <si>
    <t>STARTECH.COM CARTE CONTRÔLEUR PCI EXPRESS À 4 PORTS</t>
  </si>
  <si>
    <t>STARTECH.COM CARTE PCI-E AVEC 2 PORTS DB-9 - UART 16550</t>
  </si>
  <si>
    <t>ASUS STRIX SOAR</t>
  </si>
  <si>
    <t>ASUS XONAR AE</t>
  </si>
  <si>
    <t>STARTECH.COM CARTE SON PCI EXPRESS 7.1 CANAUX POUR SON SURROUND</t>
  </si>
  <si>
    <t>STARTECH.COM CARTE SON EXTERNE USB AVEC AUDIO SPDIF NUMÉRIQUE</t>
  </si>
  <si>
    <t>ASUS STRIX RAID PRO</t>
  </si>
  <si>
    <t>BLUESTORK WIRELESS OFFICE PACK</t>
  </si>
  <si>
    <t>ADVANCE SILENT WIRELESS COMBO</t>
  </si>
  <si>
    <t>ADVANCE STARTER DESKTOP</t>
  </si>
  <si>
    <t>ADVANCE WIRELESS COMBO</t>
  </si>
  <si>
    <t>BLUESTORK PACK FIRST II</t>
  </si>
  <si>
    <t>TOTAL AVEC REMISE</t>
  </si>
  <si>
    <t xml:space="preserve">  </t>
  </si>
  <si>
    <t>LACIE MOBILE DRIVE 2 TO ARGENT (2022)</t>
  </si>
  <si>
    <t>ASUS FX 2 TO (EHD-A2T)</t>
  </si>
  <si>
    <t>LACIE RUGGED MINI 2 TO (USB 3.0)</t>
  </si>
  <si>
    <t>SANDISK PROFESSIONAL G-DRIVE ARMORATD 2 TO</t>
  </si>
  <si>
    <t>SEAGATE EXPANSION PORTABLE 2 TO (STKM2000400)</t>
  </si>
  <si>
    <t>Switch</t>
  </si>
  <si>
    <t>S001</t>
  </si>
  <si>
    <t>S002</t>
  </si>
  <si>
    <t>S003</t>
  </si>
  <si>
    <t>S004</t>
  </si>
  <si>
    <t>S005</t>
  </si>
  <si>
    <t>ARUBA INSTANT ON 1430 8G (R8R45A)</t>
  </si>
  <si>
    <t>D-LINK DGS-1008P</t>
  </si>
  <si>
    <t>D-LINK DGS-108</t>
  </si>
  <si>
    <t>HPE OFFICECONNECT 1405 8G V3 (JH408A)</t>
  </si>
  <si>
    <t>NETGEAR GS108</t>
  </si>
  <si>
    <t>Petites fournitures</t>
  </si>
  <si>
    <t>Main d'œuvre</t>
  </si>
  <si>
    <t>FO001</t>
  </si>
  <si>
    <t>LO001</t>
  </si>
  <si>
    <t>MO001</t>
  </si>
  <si>
    <t>Installation et configuration du réseau et des ordinateurs (5 jours)</t>
  </si>
  <si>
    <t>Câbles et prises nécessaires à l'installation</t>
  </si>
  <si>
    <t>SAMSUNG SSD 980 PRO M.2 PCIE NVME 2 TO</t>
  </si>
  <si>
    <t>SAMSUNG SSD 980 PRO M.2 PCIE NVME 2 TO AVEC DISSIPATEUR</t>
  </si>
  <si>
    <t>AORUS NVME GEN4 SSD 2 TO</t>
  </si>
  <si>
    <t>CORSAIR FORCE MP600 PRO XT HX 2 TO</t>
  </si>
  <si>
    <t>CRUCIAL P3 PLUS 2 TO</t>
  </si>
  <si>
    <t>A001</t>
  </si>
  <si>
    <t>A002</t>
  </si>
  <si>
    <t>A003</t>
  </si>
  <si>
    <t>A004</t>
  </si>
  <si>
    <t>A005</t>
  </si>
  <si>
    <t>Alimentation</t>
  </si>
  <si>
    <t>TEXTORM TX500+</t>
  </si>
  <si>
    <t>AEROCOOL AERO BRONZE 550W</t>
  </si>
  <si>
    <t>BE QUIET! PURE POWER 11 400W 80PLUS GOLD</t>
  </si>
  <si>
    <t>CORSAIR CV450 80PLUS BRONZE</t>
  </si>
  <si>
    <t>COOLER MASTER MWE BRONZE 450W V2</t>
  </si>
  <si>
    <t>BROTHER MFC-L6800DW</t>
  </si>
  <si>
    <t>BROTHER DCP-L6600DW</t>
  </si>
  <si>
    <t>BROTHER MFC-L5750DW</t>
  </si>
  <si>
    <t>CANON MAXIFY GX6050</t>
  </si>
  <si>
    <t>HP LASERJET ENTERPRISE MFP M430F</t>
  </si>
  <si>
    <t>LO002</t>
  </si>
  <si>
    <t>Logiciel</t>
  </si>
  <si>
    <t>BITDEFENDER INTERNET SECURITY - LICENCE 5 POSTES 2 ANS</t>
  </si>
  <si>
    <t>REMISE DE 10%</t>
  </si>
  <si>
    <t>MICROSOFT WINDOWS 11 PROFESSIONNEL - VERSION CLÉ USB - Licence 1 poste</t>
  </si>
  <si>
    <t>LO003</t>
  </si>
  <si>
    <t>MICROSOFT 365 APPS FOR BUSINESS MENSUEL SANS ENGAGEMENT - 5 PC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</si>
</sst>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thin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0"/>
      </right>
      <top style="thin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thin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2" fontId="3" fillId="3" borderId="12" xfId="0" applyNumberFormat="1" applyFont="1" applyFill="1" applyBorder="1" applyAlignment="1">
      <alignment vertical="center"/>
    </xf>
    <xf numFmtId="2" fontId="3" fillId="4" borderId="6" xfId="0" applyNumberFormat="1" applyFont="1" applyFill="1" applyBorder="1" applyAlignment="1">
      <alignment vertical="center"/>
    </xf>
    <xf numFmtId="2" fontId="3" fillId="3" borderId="6" xfId="0" applyNumberFormat="1" applyFont="1" applyFill="1" applyBorder="1" applyAlignment="1">
      <alignment vertical="center"/>
    </xf>
    <xf numFmtId="2" fontId="3" fillId="3" borderId="17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4" borderId="0" xfId="0" applyFill="1"/>
    <xf numFmtId="0" fontId="5" fillId="4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20" xfId="0" applyBorder="1" applyAlignment="1">
      <alignment vertical="top" wrapText="1"/>
    </xf>
    <xf numFmtId="0" fontId="2" fillId="0" borderId="20" xfId="0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42" xfId="0" applyBorder="1"/>
    <xf numFmtId="0" fontId="0" fillId="3" borderId="27" xfId="0" applyFill="1" applyBorder="1" applyAlignment="1"/>
    <xf numFmtId="0" fontId="0" fillId="3" borderId="28" xfId="0" applyFill="1" applyBorder="1" applyAlignment="1"/>
    <xf numFmtId="0" fontId="0" fillId="3" borderId="29" xfId="0" applyFill="1" applyBorder="1" applyAlignment="1"/>
    <xf numFmtId="0" fontId="1" fillId="2" borderId="36" xfId="0" applyFont="1" applyFill="1" applyBorder="1" applyAlignment="1">
      <alignment vertical="top"/>
    </xf>
    <xf numFmtId="0" fontId="1" fillId="2" borderId="37" xfId="0" applyFont="1" applyFill="1" applyBorder="1" applyAlignment="1">
      <alignment vertical="top"/>
    </xf>
    <xf numFmtId="0" fontId="1" fillId="2" borderId="39" xfId="0" applyFont="1" applyFill="1" applyBorder="1" applyAlignment="1">
      <alignment vertical="top"/>
    </xf>
    <xf numFmtId="0" fontId="1" fillId="2" borderId="40" xfId="0" applyFont="1" applyFill="1" applyBorder="1" applyAlignment="1">
      <alignment vertical="top"/>
    </xf>
    <xf numFmtId="0" fontId="0" fillId="0" borderId="22" xfId="0" applyBorder="1" applyAlignment="1"/>
    <xf numFmtId="0" fontId="0" fillId="0" borderId="0" xfId="0" applyBorder="1" applyAlignment="1"/>
    <xf numFmtId="0" fontId="0" fillId="0" borderId="19" xfId="0" applyBorder="1" applyAlignment="1">
      <alignment wrapText="1"/>
    </xf>
    <xf numFmtId="0" fontId="0" fillId="0" borderId="20" xfId="0" applyBorder="1" applyAlignment="1"/>
    <xf numFmtId="0" fontId="0" fillId="0" borderId="19" xfId="0" applyBorder="1" applyAlignment="1"/>
    <xf numFmtId="0" fontId="0" fillId="0" borderId="20" xfId="0" applyBorder="1" applyAlignment="1">
      <alignment vertical="top" wrapText="1"/>
    </xf>
    <xf numFmtId="0" fontId="1" fillId="2" borderId="33" xfId="0" applyFont="1" applyFill="1" applyBorder="1" applyAlignment="1">
      <alignment vertical="top"/>
    </xf>
    <xf numFmtId="0" fontId="1" fillId="2" borderId="34" xfId="0" applyFont="1" applyFill="1" applyBorder="1" applyAlignment="1">
      <alignment vertical="top"/>
    </xf>
    <xf numFmtId="0" fontId="3" fillId="4" borderId="5" xfId="0" applyFont="1" applyFill="1" applyBorder="1"/>
    <xf numFmtId="0" fontId="0" fillId="0" borderId="43" xfId="0" applyBorder="1"/>
    <xf numFmtId="0" fontId="3" fillId="3" borderId="5" xfId="0" applyFont="1" applyFill="1" applyBorder="1"/>
    <xf numFmtId="0" fontId="0" fillId="3" borderId="0" xfId="0" applyFill="1"/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2" fontId="0" fillId="0" borderId="38" xfId="0" applyNumberFormat="1" applyBorder="1"/>
    <xf numFmtId="2" fontId="0" fillId="0" borderId="35" xfId="0" applyNumberFormat="1" applyBorder="1"/>
    <xf numFmtId="2" fontId="2" fillId="0" borderId="4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C108"/>
  <sheetViews>
    <sheetView topLeftCell="A37" zoomScale="80" zoomScaleNormal="80" workbookViewId="0">
      <selection activeCell="G76" sqref="G76"/>
    </sheetView>
  </sheetViews>
  <sheetFormatPr baseColWidth="10" defaultRowHeight="15"/>
  <cols>
    <col min="1" max="1" width="18.7109375" customWidth="1"/>
    <col min="2" max="2" width="19.7109375" customWidth="1"/>
    <col min="3" max="3" width="57.5703125" customWidth="1"/>
    <col min="4" max="5" width="12.7109375" customWidth="1"/>
  </cols>
  <sheetData>
    <row r="1" spans="1:5" ht="20.100000000000001" customHeight="1" thickBot="1">
      <c r="A1" s="13" t="s">
        <v>1</v>
      </c>
      <c r="B1" s="14" t="s">
        <v>0</v>
      </c>
      <c r="C1" s="14" t="s">
        <v>82</v>
      </c>
      <c r="D1" s="14" t="s">
        <v>2</v>
      </c>
      <c r="E1" s="15" t="s">
        <v>3</v>
      </c>
    </row>
    <row r="2" spans="1:5">
      <c r="A2" s="22" t="s">
        <v>17</v>
      </c>
      <c r="B2" s="23" t="s">
        <v>4</v>
      </c>
      <c r="C2" s="23" t="s">
        <v>84</v>
      </c>
      <c r="D2" s="23">
        <v>110.63</v>
      </c>
      <c r="E2" s="24">
        <v>127.96</v>
      </c>
    </row>
    <row r="3" spans="1:5">
      <c r="A3" s="26" t="s">
        <v>18</v>
      </c>
      <c r="B3" s="7" t="s">
        <v>4</v>
      </c>
      <c r="C3" s="7" t="s">
        <v>83</v>
      </c>
      <c r="D3" s="58">
        <v>158.29</v>
      </c>
      <c r="E3" s="8">
        <v>189.95</v>
      </c>
    </row>
    <row r="4" spans="1:5">
      <c r="A4" s="3" t="s">
        <v>19</v>
      </c>
      <c r="B4" s="4" t="s">
        <v>4</v>
      </c>
      <c r="C4" s="4" t="s">
        <v>85</v>
      </c>
      <c r="D4" s="4">
        <v>199.96</v>
      </c>
      <c r="E4" s="5">
        <v>239.95</v>
      </c>
    </row>
    <row r="5" spans="1:5">
      <c r="A5" s="6" t="s">
        <v>20</v>
      </c>
      <c r="B5" s="7" t="s">
        <v>4</v>
      </c>
      <c r="C5" s="7" t="s">
        <v>86</v>
      </c>
      <c r="D5" s="58">
        <v>249.96</v>
      </c>
      <c r="E5" s="8">
        <v>299.95</v>
      </c>
    </row>
    <row r="6" spans="1:5">
      <c r="A6" s="3" t="s">
        <v>25</v>
      </c>
      <c r="B6" s="4" t="s">
        <v>4</v>
      </c>
      <c r="C6" s="4" t="s">
        <v>87</v>
      </c>
      <c r="D6" s="4">
        <v>119.13</v>
      </c>
      <c r="E6" s="5">
        <v>142.96</v>
      </c>
    </row>
    <row r="7" spans="1:5">
      <c r="A7" s="26" t="s">
        <v>21</v>
      </c>
      <c r="B7" s="7" t="s">
        <v>5</v>
      </c>
      <c r="C7" s="7" t="s">
        <v>91</v>
      </c>
      <c r="D7" s="58">
        <v>54.12</v>
      </c>
      <c r="E7" s="8">
        <v>64.94</v>
      </c>
    </row>
    <row r="8" spans="1:5">
      <c r="A8" s="3" t="s">
        <v>22</v>
      </c>
      <c r="B8" s="4" t="s">
        <v>5</v>
      </c>
      <c r="C8" s="4" t="s">
        <v>92</v>
      </c>
      <c r="D8" s="4">
        <v>81.63</v>
      </c>
      <c r="E8" s="5">
        <v>97.95</v>
      </c>
    </row>
    <row r="9" spans="1:5">
      <c r="A9" s="6" t="s">
        <v>23</v>
      </c>
      <c r="B9" s="7" t="s">
        <v>5</v>
      </c>
      <c r="C9" s="7" t="s">
        <v>93</v>
      </c>
      <c r="D9" s="58">
        <v>49.96</v>
      </c>
      <c r="E9" s="8">
        <v>59.95</v>
      </c>
    </row>
    <row r="10" spans="1:5">
      <c r="A10" s="3" t="s">
        <v>24</v>
      </c>
      <c r="B10" s="4" t="s">
        <v>5</v>
      </c>
      <c r="C10" s="4" t="s">
        <v>94</v>
      </c>
      <c r="D10" s="4">
        <v>54.12</v>
      </c>
      <c r="E10" s="5">
        <v>64.94</v>
      </c>
    </row>
    <row r="11" spans="1:5">
      <c r="A11" s="6" t="s">
        <v>26</v>
      </c>
      <c r="B11" s="7" t="s">
        <v>5</v>
      </c>
      <c r="C11" s="7" t="s">
        <v>95</v>
      </c>
      <c r="D11" s="58">
        <v>33.29</v>
      </c>
      <c r="E11" s="8">
        <v>39.950000000000003</v>
      </c>
    </row>
    <row r="12" spans="1:5">
      <c r="A12" s="27" t="s">
        <v>27</v>
      </c>
      <c r="B12" s="4" t="s">
        <v>6</v>
      </c>
      <c r="C12" s="4" t="s">
        <v>96</v>
      </c>
      <c r="D12" s="4">
        <v>138.29</v>
      </c>
      <c r="E12" s="5">
        <v>165.95</v>
      </c>
    </row>
    <row r="13" spans="1:5">
      <c r="A13" s="6" t="s">
        <v>28</v>
      </c>
      <c r="B13" s="7" t="s">
        <v>6</v>
      </c>
      <c r="C13" s="7" t="s">
        <v>115</v>
      </c>
      <c r="D13" s="58">
        <v>91.63</v>
      </c>
      <c r="E13" s="8">
        <v>109.96</v>
      </c>
    </row>
    <row r="14" spans="1:5">
      <c r="A14" s="3" t="s">
        <v>29</v>
      </c>
      <c r="B14" s="4" t="s">
        <v>6</v>
      </c>
      <c r="C14" s="4" t="s">
        <v>116</v>
      </c>
      <c r="D14" s="4">
        <v>116.63</v>
      </c>
      <c r="E14" s="5">
        <v>139.96</v>
      </c>
    </row>
    <row r="15" spans="1:5">
      <c r="A15" s="6" t="s">
        <v>30</v>
      </c>
      <c r="B15" s="7" t="s">
        <v>6</v>
      </c>
      <c r="C15" s="7" t="s">
        <v>117</v>
      </c>
      <c r="D15" s="58">
        <v>149.96</v>
      </c>
      <c r="E15" s="8">
        <v>179.95</v>
      </c>
    </row>
    <row r="16" spans="1:5">
      <c r="A16" s="3" t="s">
        <v>31</v>
      </c>
      <c r="B16" s="4" t="s">
        <v>6</v>
      </c>
      <c r="C16" s="4" t="s">
        <v>118</v>
      </c>
      <c r="D16" s="4">
        <v>83.29</v>
      </c>
      <c r="E16" s="5">
        <v>99.95</v>
      </c>
    </row>
    <row r="17" spans="1:5">
      <c r="A17" s="6" t="s">
        <v>32</v>
      </c>
      <c r="B17" s="7" t="s">
        <v>7</v>
      </c>
      <c r="C17" s="7" t="s">
        <v>120</v>
      </c>
      <c r="D17" s="58">
        <v>70.790000000000006</v>
      </c>
      <c r="E17" s="8">
        <v>84.95</v>
      </c>
    </row>
    <row r="18" spans="1:5">
      <c r="A18" s="3" t="s">
        <v>33</v>
      </c>
      <c r="B18" s="4" t="s">
        <v>7</v>
      </c>
      <c r="C18" s="4" t="s">
        <v>121</v>
      </c>
      <c r="D18" s="4">
        <v>114.12</v>
      </c>
      <c r="E18" s="5">
        <v>136.94</v>
      </c>
    </row>
    <row r="19" spans="1:5">
      <c r="A19" s="27" t="s">
        <v>34</v>
      </c>
      <c r="B19" s="7" t="s">
        <v>7</v>
      </c>
      <c r="C19" s="7" t="s">
        <v>119</v>
      </c>
      <c r="D19" s="58">
        <v>49.12</v>
      </c>
      <c r="E19" s="8">
        <v>58.94</v>
      </c>
    </row>
    <row r="20" spans="1:5">
      <c r="A20" s="3" t="s">
        <v>35</v>
      </c>
      <c r="B20" s="4" t="s">
        <v>7</v>
      </c>
      <c r="C20" s="4" t="s">
        <v>122</v>
      </c>
      <c r="D20" s="4">
        <v>49396</v>
      </c>
      <c r="E20" s="5">
        <v>59.95</v>
      </c>
    </row>
    <row r="21" spans="1:5">
      <c r="A21" s="6" t="s">
        <v>36</v>
      </c>
      <c r="B21" s="7" t="s">
        <v>7</v>
      </c>
      <c r="C21" s="7" t="s">
        <v>123</v>
      </c>
      <c r="D21" s="58">
        <v>34.96</v>
      </c>
      <c r="E21" s="8">
        <v>41.95</v>
      </c>
    </row>
    <row r="22" spans="1:5">
      <c r="A22" s="3" t="s">
        <v>37</v>
      </c>
      <c r="B22" s="4" t="s">
        <v>8</v>
      </c>
      <c r="C22" s="4" t="s">
        <v>135</v>
      </c>
      <c r="D22" s="4">
        <v>199.96</v>
      </c>
      <c r="E22" s="5">
        <v>239.95</v>
      </c>
    </row>
    <row r="23" spans="1:5">
      <c r="A23" s="26" t="s">
        <v>38</v>
      </c>
      <c r="B23" s="7" t="s">
        <v>8</v>
      </c>
      <c r="C23" s="7" t="s">
        <v>134</v>
      </c>
      <c r="D23" s="58">
        <v>183.29</v>
      </c>
      <c r="E23" s="8">
        <v>219.95</v>
      </c>
    </row>
    <row r="24" spans="1:5">
      <c r="A24" s="3" t="s">
        <v>39</v>
      </c>
      <c r="B24" s="4" t="s">
        <v>8</v>
      </c>
      <c r="C24" s="4" t="s">
        <v>136</v>
      </c>
      <c r="D24" s="4">
        <v>174.96</v>
      </c>
      <c r="E24" s="5">
        <v>209.95</v>
      </c>
    </row>
    <row r="25" spans="1:5">
      <c r="A25" s="6" t="s">
        <v>40</v>
      </c>
      <c r="B25" s="7" t="s">
        <v>8</v>
      </c>
      <c r="C25" s="7" t="s">
        <v>137</v>
      </c>
      <c r="D25" s="58">
        <v>87.46</v>
      </c>
      <c r="E25" s="8">
        <v>104.95</v>
      </c>
    </row>
    <row r="26" spans="1:5">
      <c r="A26" s="3" t="s">
        <v>41</v>
      </c>
      <c r="B26" s="4" t="s">
        <v>8</v>
      </c>
      <c r="C26" s="4" t="s">
        <v>138</v>
      </c>
      <c r="D26" s="4">
        <v>258.29000000000002</v>
      </c>
      <c r="E26" s="5">
        <v>309.95</v>
      </c>
    </row>
    <row r="27" spans="1:5">
      <c r="A27" s="6" t="s">
        <v>42</v>
      </c>
      <c r="B27" s="7" t="s">
        <v>9</v>
      </c>
      <c r="C27" s="7" t="s">
        <v>181</v>
      </c>
      <c r="D27" s="58">
        <v>266.63</v>
      </c>
      <c r="E27" s="8">
        <v>319.95999999999998</v>
      </c>
    </row>
    <row r="28" spans="1:5">
      <c r="A28" s="3" t="s">
        <v>43</v>
      </c>
      <c r="B28" s="4" t="s">
        <v>9</v>
      </c>
      <c r="C28" s="4" t="s">
        <v>182</v>
      </c>
      <c r="D28" s="4">
        <v>241.63</v>
      </c>
      <c r="E28" s="5">
        <v>289.95999999999998</v>
      </c>
    </row>
    <row r="29" spans="1:5">
      <c r="A29" s="6" t="s">
        <v>44</v>
      </c>
      <c r="B29" s="7" t="s">
        <v>9</v>
      </c>
      <c r="C29" s="7" t="s">
        <v>183</v>
      </c>
      <c r="D29" s="58">
        <v>291.63</v>
      </c>
      <c r="E29" s="8">
        <v>349.96</v>
      </c>
    </row>
    <row r="30" spans="1:5">
      <c r="A30" s="3" t="s">
        <v>45</v>
      </c>
      <c r="B30" s="4" t="s">
        <v>9</v>
      </c>
      <c r="C30" s="4" t="s">
        <v>184</v>
      </c>
      <c r="D30" s="4">
        <v>224.96</v>
      </c>
      <c r="E30" s="5">
        <v>269.95</v>
      </c>
    </row>
    <row r="31" spans="1:5">
      <c r="A31" s="26" t="s">
        <v>46</v>
      </c>
      <c r="B31" s="7" t="s">
        <v>9</v>
      </c>
      <c r="C31" s="7" t="s">
        <v>180</v>
      </c>
      <c r="D31" s="58">
        <v>241.63</v>
      </c>
      <c r="E31" s="8">
        <v>289.95999999999998</v>
      </c>
    </row>
    <row r="32" spans="1:5">
      <c r="A32" s="27" t="s">
        <v>47</v>
      </c>
      <c r="B32" s="4" t="s">
        <v>10</v>
      </c>
      <c r="C32" s="4" t="s">
        <v>129</v>
      </c>
      <c r="D32" s="4">
        <v>47.46</v>
      </c>
      <c r="E32" s="5">
        <v>56.95</v>
      </c>
    </row>
    <row r="33" spans="1:5">
      <c r="A33" s="6" t="s">
        <v>48</v>
      </c>
      <c r="B33" s="7" t="s">
        <v>10</v>
      </c>
      <c r="C33" s="7" t="s">
        <v>130</v>
      </c>
      <c r="D33" s="58">
        <v>41.63</v>
      </c>
      <c r="E33" s="8">
        <v>49.96</v>
      </c>
    </row>
    <row r="34" spans="1:5">
      <c r="A34" s="3" t="s">
        <v>49</v>
      </c>
      <c r="B34" s="4" t="s">
        <v>10</v>
      </c>
      <c r="C34" s="4" t="s">
        <v>131</v>
      </c>
      <c r="D34" s="4">
        <v>58.29</v>
      </c>
      <c r="E34" s="5">
        <v>69.95</v>
      </c>
    </row>
    <row r="35" spans="1:5">
      <c r="A35" s="6" t="s">
        <v>50</v>
      </c>
      <c r="B35" s="7" t="s">
        <v>10</v>
      </c>
      <c r="C35" s="7" t="s">
        <v>132</v>
      </c>
      <c r="D35" s="58">
        <v>37.46</v>
      </c>
      <c r="E35" s="8">
        <v>44.95</v>
      </c>
    </row>
    <row r="36" spans="1:5">
      <c r="A36" s="3" t="s">
        <v>51</v>
      </c>
      <c r="B36" s="4" t="s">
        <v>10</v>
      </c>
      <c r="C36" s="4" t="s">
        <v>133</v>
      </c>
      <c r="D36" s="4">
        <v>87.46</v>
      </c>
      <c r="E36" s="5">
        <v>104.95</v>
      </c>
    </row>
    <row r="37" spans="1:5">
      <c r="A37" s="6" t="s">
        <v>52</v>
      </c>
      <c r="B37" s="7" t="s">
        <v>11</v>
      </c>
      <c r="C37" s="7" t="s">
        <v>145</v>
      </c>
      <c r="D37" s="58">
        <v>97.46</v>
      </c>
      <c r="E37" s="8">
        <v>116.95</v>
      </c>
    </row>
    <row r="38" spans="1:5">
      <c r="A38" s="3" t="s">
        <v>53</v>
      </c>
      <c r="B38" s="4" t="s">
        <v>11</v>
      </c>
      <c r="C38" s="4" t="s">
        <v>146</v>
      </c>
      <c r="D38" s="4">
        <v>70.790000000000006</v>
      </c>
      <c r="E38" s="5">
        <v>84.95</v>
      </c>
    </row>
    <row r="39" spans="1:5">
      <c r="A39" s="6" t="s">
        <v>54</v>
      </c>
      <c r="B39" s="7" t="s">
        <v>11</v>
      </c>
      <c r="C39" s="7" t="s">
        <v>147</v>
      </c>
      <c r="D39" s="58">
        <v>83.29</v>
      </c>
      <c r="E39" s="8">
        <v>99.95</v>
      </c>
    </row>
    <row r="40" spans="1:5">
      <c r="A40" s="3" t="s">
        <v>55</v>
      </c>
      <c r="B40" s="4" t="s">
        <v>11</v>
      </c>
      <c r="C40" s="4" t="s">
        <v>148</v>
      </c>
      <c r="D40" s="4">
        <v>41.63</v>
      </c>
      <c r="E40" s="5">
        <v>49.95</v>
      </c>
    </row>
    <row r="41" spans="1:5">
      <c r="A41" s="6" t="s">
        <v>56</v>
      </c>
      <c r="B41" s="7" t="s">
        <v>11</v>
      </c>
      <c r="C41" s="7" t="s">
        <v>149</v>
      </c>
      <c r="D41" s="58">
        <v>141.63</v>
      </c>
      <c r="E41" s="8">
        <v>169.95</v>
      </c>
    </row>
    <row r="42" spans="1:5">
      <c r="A42" s="3" t="s">
        <v>124</v>
      </c>
      <c r="B42" s="4" t="s">
        <v>142</v>
      </c>
      <c r="C42" s="4" t="s">
        <v>140</v>
      </c>
      <c r="D42" s="4">
        <v>83.29</v>
      </c>
      <c r="E42" s="5">
        <v>99.95</v>
      </c>
    </row>
    <row r="43" spans="1:5">
      <c r="A43" s="6" t="s">
        <v>125</v>
      </c>
      <c r="B43" s="7" t="s">
        <v>142</v>
      </c>
      <c r="C43" s="7" t="s">
        <v>141</v>
      </c>
      <c r="D43" s="58">
        <v>48.29</v>
      </c>
      <c r="E43" s="8">
        <v>57.95</v>
      </c>
    </row>
    <row r="44" spans="1:5">
      <c r="A44" s="27" t="s">
        <v>126</v>
      </c>
      <c r="B44" s="4" t="s">
        <v>142</v>
      </c>
      <c r="C44" s="4" t="s">
        <v>139</v>
      </c>
      <c r="D44" s="4">
        <v>49.96</v>
      </c>
      <c r="E44" s="5">
        <v>59.95</v>
      </c>
    </row>
    <row r="45" spans="1:5">
      <c r="A45" s="6" t="s">
        <v>127</v>
      </c>
      <c r="B45" s="7" t="s">
        <v>142</v>
      </c>
      <c r="C45" s="7" t="s">
        <v>143</v>
      </c>
      <c r="D45" s="58">
        <v>54.13</v>
      </c>
      <c r="E45" s="8">
        <v>64.95</v>
      </c>
    </row>
    <row r="46" spans="1:5">
      <c r="A46" s="3" t="s">
        <v>128</v>
      </c>
      <c r="B46" s="4" t="s">
        <v>142</v>
      </c>
      <c r="C46" s="4" t="s">
        <v>144</v>
      </c>
      <c r="D46" s="4">
        <v>49.96</v>
      </c>
      <c r="E46" s="5">
        <v>59.95</v>
      </c>
    </row>
    <row r="47" spans="1:5">
      <c r="A47" s="6" t="s">
        <v>57</v>
      </c>
      <c r="B47" s="7" t="s">
        <v>12</v>
      </c>
      <c r="C47" s="7" t="s">
        <v>112</v>
      </c>
      <c r="D47" s="58">
        <v>83.29</v>
      </c>
      <c r="E47" s="8">
        <v>99.95</v>
      </c>
    </row>
    <row r="48" spans="1:5">
      <c r="A48" s="3" t="s">
        <v>58</v>
      </c>
      <c r="B48" s="4" t="s">
        <v>12</v>
      </c>
      <c r="C48" s="4" t="s">
        <v>113</v>
      </c>
      <c r="D48" s="4">
        <v>149.96</v>
      </c>
      <c r="E48" s="5">
        <v>179.95</v>
      </c>
    </row>
    <row r="49" spans="1:107">
      <c r="A49" s="6" t="s">
        <v>59</v>
      </c>
      <c r="B49" s="7" t="s">
        <v>12</v>
      </c>
      <c r="C49" s="7" t="s">
        <v>114</v>
      </c>
      <c r="D49" s="58">
        <v>116.63</v>
      </c>
      <c r="E49" s="8">
        <v>139.96</v>
      </c>
    </row>
    <row r="50" spans="1:107">
      <c r="A50" s="27" t="s">
        <v>60</v>
      </c>
      <c r="B50" s="4" t="s">
        <v>12</v>
      </c>
      <c r="C50" s="4" t="s">
        <v>110</v>
      </c>
      <c r="D50" s="4">
        <v>91.63</v>
      </c>
      <c r="E50" s="5">
        <v>109.96</v>
      </c>
    </row>
    <row r="51" spans="1:107">
      <c r="A51" s="26" t="s">
        <v>61</v>
      </c>
      <c r="B51" s="7" t="s">
        <v>12</v>
      </c>
      <c r="C51" s="7" t="s">
        <v>111</v>
      </c>
      <c r="D51" s="58">
        <v>118.71</v>
      </c>
      <c r="E51" s="8">
        <v>142.44999999999999</v>
      </c>
    </row>
    <row r="52" spans="1:107">
      <c r="A52" s="3" t="s">
        <v>185</v>
      </c>
      <c r="B52" s="4" t="s">
        <v>190</v>
      </c>
      <c r="C52" s="4" t="s">
        <v>192</v>
      </c>
      <c r="D52" s="4">
        <v>58.29</v>
      </c>
      <c r="E52" s="5">
        <v>69.95</v>
      </c>
    </row>
    <row r="53" spans="1:107">
      <c r="A53" s="26" t="s">
        <v>186</v>
      </c>
      <c r="B53" s="7" t="s">
        <v>190</v>
      </c>
      <c r="C53" s="7" t="s">
        <v>191</v>
      </c>
      <c r="D53" s="58">
        <v>47.46</v>
      </c>
      <c r="E53" s="8">
        <v>59.95</v>
      </c>
    </row>
    <row r="54" spans="1:107">
      <c r="A54" s="3" t="s">
        <v>187</v>
      </c>
      <c r="B54" s="4" t="s">
        <v>190</v>
      </c>
      <c r="C54" s="4" t="s">
        <v>193</v>
      </c>
      <c r="D54" s="4">
        <v>52.46</v>
      </c>
      <c r="E54" s="5">
        <v>62.95</v>
      </c>
    </row>
    <row r="55" spans="1:107">
      <c r="A55" s="6" t="s">
        <v>188</v>
      </c>
      <c r="B55" s="7" t="s">
        <v>190</v>
      </c>
      <c r="C55" s="7" t="s">
        <v>194</v>
      </c>
      <c r="D55" s="58">
        <v>41.62</v>
      </c>
      <c r="E55" s="8">
        <v>49.94</v>
      </c>
    </row>
    <row r="56" spans="1:107">
      <c r="A56" s="3" t="s">
        <v>189</v>
      </c>
      <c r="B56" s="4" t="s">
        <v>190</v>
      </c>
      <c r="C56" s="4" t="s">
        <v>195</v>
      </c>
      <c r="D56" s="4">
        <v>45.79</v>
      </c>
      <c r="E56" s="5">
        <v>54.95</v>
      </c>
    </row>
    <row r="57" spans="1:107" s="25" customFormat="1">
      <c r="A57" s="26" t="s">
        <v>62</v>
      </c>
      <c r="B57" s="7" t="s">
        <v>13</v>
      </c>
      <c r="C57" s="7" t="s">
        <v>150</v>
      </c>
      <c r="D57" s="7">
        <v>14.96</v>
      </c>
      <c r="E57" s="8">
        <v>17.95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</row>
    <row r="58" spans="1:107">
      <c r="A58" s="3" t="s">
        <v>63</v>
      </c>
      <c r="B58" s="4" t="s">
        <v>13</v>
      </c>
      <c r="C58" s="4" t="s">
        <v>151</v>
      </c>
      <c r="D58" s="4">
        <v>19.13</v>
      </c>
      <c r="E58" s="5">
        <v>22.95</v>
      </c>
    </row>
    <row r="59" spans="1:107">
      <c r="A59" s="6" t="s">
        <v>64</v>
      </c>
      <c r="B59" s="7" t="s">
        <v>13</v>
      </c>
      <c r="C59" s="7" t="s">
        <v>152</v>
      </c>
      <c r="D59" s="58">
        <v>10.79</v>
      </c>
      <c r="E59" s="8">
        <v>12.95</v>
      </c>
    </row>
    <row r="60" spans="1:107">
      <c r="A60" s="3" t="s">
        <v>65</v>
      </c>
      <c r="B60" s="4" t="s">
        <v>13</v>
      </c>
      <c r="C60" s="4" t="s">
        <v>153</v>
      </c>
      <c r="D60" s="4">
        <v>29.12</v>
      </c>
      <c r="E60" s="5">
        <v>34.94</v>
      </c>
    </row>
    <row r="61" spans="1:107">
      <c r="A61" s="6" t="s">
        <v>66</v>
      </c>
      <c r="B61" s="7" t="s">
        <v>13</v>
      </c>
      <c r="C61" s="7" t="s">
        <v>154</v>
      </c>
      <c r="D61" s="58">
        <v>12.46</v>
      </c>
      <c r="E61" s="8">
        <v>14.95</v>
      </c>
    </row>
    <row r="62" spans="1:107">
      <c r="A62" s="3" t="s">
        <v>67</v>
      </c>
      <c r="B62" s="4" t="s">
        <v>14</v>
      </c>
      <c r="C62" s="4" t="s">
        <v>107</v>
      </c>
      <c r="D62" s="4">
        <v>6.58</v>
      </c>
      <c r="E62" s="5">
        <v>7.9</v>
      </c>
    </row>
    <row r="63" spans="1:107" s="25" customFormat="1">
      <c r="A63" s="6" t="s">
        <v>68</v>
      </c>
      <c r="B63" s="7" t="s">
        <v>14</v>
      </c>
      <c r="C63" s="7" t="s">
        <v>108</v>
      </c>
      <c r="D63" s="7">
        <v>23.71</v>
      </c>
      <c r="E63" s="8">
        <v>28.45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</row>
    <row r="64" spans="1:107" s="61" customFormat="1">
      <c r="A64" s="27" t="s">
        <v>69</v>
      </c>
      <c r="B64" s="4" t="s">
        <v>14</v>
      </c>
      <c r="C64" s="4" t="s">
        <v>106</v>
      </c>
      <c r="D64" s="60">
        <v>16.63</v>
      </c>
      <c r="E64" s="5">
        <v>19.95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</row>
    <row r="65" spans="1:107">
      <c r="A65" s="6" t="s">
        <v>70</v>
      </c>
      <c r="B65" s="7" t="s">
        <v>14</v>
      </c>
      <c r="C65" s="7" t="s">
        <v>108</v>
      </c>
      <c r="D65" s="58">
        <v>24.96</v>
      </c>
      <c r="E65" s="8">
        <v>29.95</v>
      </c>
    </row>
    <row r="66" spans="1:107">
      <c r="A66" s="3" t="s">
        <v>71</v>
      </c>
      <c r="B66" s="4" t="s">
        <v>14</v>
      </c>
      <c r="C66" s="4" t="s">
        <v>109</v>
      </c>
      <c r="D66" s="4">
        <v>16.63</v>
      </c>
      <c r="E66" s="5">
        <v>19.96</v>
      </c>
    </row>
    <row r="67" spans="1:107">
      <c r="A67" s="26" t="s">
        <v>72</v>
      </c>
      <c r="B67" s="7" t="s">
        <v>15</v>
      </c>
      <c r="C67" s="7" t="s">
        <v>196</v>
      </c>
      <c r="D67" s="58">
        <v>691.62</v>
      </c>
      <c r="E67" s="8">
        <v>829.94</v>
      </c>
    </row>
    <row r="68" spans="1:107">
      <c r="A68" s="3" t="s">
        <v>73</v>
      </c>
      <c r="B68" s="4" t="s">
        <v>15</v>
      </c>
      <c r="C68" s="4" t="s">
        <v>197</v>
      </c>
      <c r="D68" s="4">
        <v>641.63</v>
      </c>
      <c r="E68" s="5">
        <v>769.96</v>
      </c>
    </row>
    <row r="69" spans="1:107">
      <c r="A69" s="6" t="s">
        <v>74</v>
      </c>
      <c r="B69" s="7" t="s">
        <v>15</v>
      </c>
      <c r="C69" s="7" t="s">
        <v>198</v>
      </c>
      <c r="D69" s="58">
        <v>488.29</v>
      </c>
      <c r="E69" s="8">
        <v>585.95000000000005</v>
      </c>
    </row>
    <row r="70" spans="1:107">
      <c r="A70" s="3" t="s">
        <v>75</v>
      </c>
      <c r="B70" s="4" t="s">
        <v>15</v>
      </c>
      <c r="C70" s="4" t="s">
        <v>199</v>
      </c>
      <c r="D70" s="4">
        <v>483.29</v>
      </c>
      <c r="E70" s="5">
        <v>579.95000000000005</v>
      </c>
    </row>
    <row r="71" spans="1:107">
      <c r="A71" s="6" t="s">
        <v>76</v>
      </c>
      <c r="B71" s="7" t="s">
        <v>15</v>
      </c>
      <c r="C71" s="7" t="s">
        <v>200</v>
      </c>
      <c r="D71" s="58">
        <v>574.96</v>
      </c>
      <c r="E71" s="8">
        <v>689.95</v>
      </c>
    </row>
    <row r="72" spans="1:107">
      <c r="A72" s="3" t="s">
        <v>77</v>
      </c>
      <c r="B72" s="4" t="s">
        <v>16</v>
      </c>
      <c r="C72" s="4" t="s">
        <v>158</v>
      </c>
      <c r="D72" s="4">
        <v>112.46</v>
      </c>
      <c r="E72" s="5">
        <v>134.94999999999999</v>
      </c>
    </row>
    <row r="73" spans="1:107">
      <c r="A73" s="6" t="s">
        <v>78</v>
      </c>
      <c r="B73" s="7" t="s">
        <v>16</v>
      </c>
      <c r="C73" s="7" t="s">
        <v>159</v>
      </c>
      <c r="D73" s="58">
        <v>108.29</v>
      </c>
      <c r="E73" s="8">
        <v>129.94999999999999</v>
      </c>
    </row>
    <row r="74" spans="1:107" s="25" customFormat="1">
      <c r="A74" s="3" t="s">
        <v>79</v>
      </c>
      <c r="B74" s="4" t="s">
        <v>16</v>
      </c>
      <c r="C74" s="4" t="s">
        <v>160</v>
      </c>
      <c r="D74" s="4">
        <v>116.63</v>
      </c>
      <c r="E74" s="5">
        <v>139.96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</row>
    <row r="75" spans="1:107">
      <c r="A75" s="6" t="s">
        <v>80</v>
      </c>
      <c r="B75" s="7" t="s">
        <v>16</v>
      </c>
      <c r="C75" s="7" t="s">
        <v>161</v>
      </c>
      <c r="D75" s="58">
        <v>70.790000000000006</v>
      </c>
      <c r="E75" s="8">
        <v>84.95</v>
      </c>
    </row>
    <row r="76" spans="1:107" s="61" customFormat="1">
      <c r="A76" s="27" t="s">
        <v>81</v>
      </c>
      <c r="B76" s="4" t="s">
        <v>16</v>
      </c>
      <c r="C76" s="4" t="s">
        <v>157</v>
      </c>
      <c r="D76" s="4">
        <v>108.29</v>
      </c>
      <c r="E76" s="5">
        <v>129.94999999999999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</row>
    <row r="77" spans="1:107" s="25" customFormat="1" ht="14.25" customHeight="1">
      <c r="A77" s="6" t="s">
        <v>163</v>
      </c>
      <c r="B77" s="7" t="s">
        <v>162</v>
      </c>
      <c r="C77" s="7" t="s">
        <v>168</v>
      </c>
      <c r="D77" s="7">
        <v>58.29</v>
      </c>
      <c r="E77" s="8">
        <v>69.95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</row>
    <row r="78" spans="1:107" s="61" customFormat="1" ht="14.25" customHeight="1">
      <c r="A78" s="3" t="s">
        <v>164</v>
      </c>
      <c r="B78" s="4" t="s">
        <v>162</v>
      </c>
      <c r="C78" s="4" t="s">
        <v>169</v>
      </c>
      <c r="D78" s="4">
        <v>74.959999999999994</v>
      </c>
      <c r="E78" s="5">
        <v>89.95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</row>
    <row r="79" spans="1:107" s="25" customFormat="1" ht="14.25" customHeight="1">
      <c r="A79" s="26" t="s">
        <v>165</v>
      </c>
      <c r="B79" s="7" t="s">
        <v>162</v>
      </c>
      <c r="C79" s="7" t="s">
        <v>170</v>
      </c>
      <c r="D79" s="7">
        <v>29.13</v>
      </c>
      <c r="E79" s="8">
        <v>34.96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</row>
    <row r="80" spans="1:107" s="61" customFormat="1">
      <c r="A80" s="3" t="s">
        <v>166</v>
      </c>
      <c r="B80" s="4" t="s">
        <v>162</v>
      </c>
      <c r="C80" s="4" t="s">
        <v>171</v>
      </c>
      <c r="D80" s="4">
        <v>40.79</v>
      </c>
      <c r="E80" s="5">
        <v>48.95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</row>
    <row r="81" spans="1:107" s="25" customFormat="1" ht="14.25" customHeight="1" thickBot="1">
      <c r="A81" s="62" t="s">
        <v>167</v>
      </c>
      <c r="B81" s="63" t="s">
        <v>162</v>
      </c>
      <c r="C81" s="63" t="s">
        <v>172</v>
      </c>
      <c r="D81" s="63">
        <v>24.96</v>
      </c>
      <c r="E81" s="64">
        <v>29.95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</row>
    <row r="82" spans="1:107">
      <c r="A82" s="2"/>
      <c r="B82" s="2"/>
      <c r="C82" s="2"/>
      <c r="D82" s="2"/>
      <c r="E82" s="2"/>
    </row>
    <row r="83" spans="1:107">
      <c r="A83" s="2"/>
      <c r="B83" s="2"/>
      <c r="C83" s="2"/>
      <c r="D83" s="2"/>
      <c r="E83" s="2"/>
    </row>
    <row r="84" spans="1:107">
      <c r="A84" s="2"/>
      <c r="B84" s="2"/>
      <c r="C84" s="2"/>
      <c r="D84" s="2"/>
      <c r="E84" s="2"/>
    </row>
    <row r="85" spans="1:107">
      <c r="A85" s="2"/>
      <c r="B85" s="2"/>
      <c r="C85" s="2"/>
      <c r="D85" s="2"/>
      <c r="E85" s="2"/>
    </row>
    <row r="86" spans="1:107">
      <c r="A86" s="2"/>
      <c r="B86" s="2"/>
      <c r="C86" s="2"/>
      <c r="D86" s="2"/>
      <c r="E86" s="2"/>
    </row>
    <row r="87" spans="1:107">
      <c r="A87" s="2"/>
      <c r="B87" s="2"/>
      <c r="C87" s="2"/>
      <c r="D87" s="2"/>
      <c r="E87" s="2"/>
    </row>
    <row r="88" spans="1:107">
      <c r="A88" s="2"/>
      <c r="B88" s="2"/>
      <c r="C88" s="2" t="s">
        <v>156</v>
      </c>
      <c r="D88" s="2"/>
      <c r="E88" s="2"/>
    </row>
    <row r="89" spans="1:107">
      <c r="A89" s="2"/>
      <c r="B89" s="2"/>
      <c r="C89" s="2"/>
      <c r="D89" s="2"/>
      <c r="E89" s="2"/>
    </row>
    <row r="90" spans="1:107">
      <c r="A90" s="2"/>
      <c r="B90" s="2"/>
      <c r="C90" s="2"/>
      <c r="D90" s="2"/>
      <c r="E90" s="2"/>
    </row>
    <row r="91" spans="1:107">
      <c r="A91" s="2"/>
      <c r="B91" s="2"/>
      <c r="C91" s="2"/>
      <c r="D91" s="2"/>
      <c r="E91" s="2"/>
    </row>
    <row r="92" spans="1:107">
      <c r="A92" s="2"/>
      <c r="B92" s="2"/>
      <c r="C92" s="2"/>
      <c r="D92" s="2"/>
      <c r="E92" s="2"/>
    </row>
    <row r="93" spans="1:107">
      <c r="A93" s="2"/>
      <c r="B93" s="2"/>
      <c r="C93" s="2"/>
      <c r="D93" s="2"/>
      <c r="E93" s="2"/>
    </row>
    <row r="94" spans="1:107">
      <c r="A94" s="2"/>
      <c r="B94" s="2"/>
      <c r="C94" s="2"/>
      <c r="D94" s="2"/>
      <c r="E94" s="2"/>
    </row>
    <row r="95" spans="1:107">
      <c r="A95" s="2"/>
      <c r="B95" s="2"/>
      <c r="C95" s="2"/>
      <c r="D95" s="2"/>
      <c r="E95" s="2"/>
    </row>
    <row r="96" spans="1:107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="80" zoomScaleNormal="80" workbookViewId="0">
      <selection activeCell="F48" sqref="F48"/>
    </sheetView>
  </sheetViews>
  <sheetFormatPr baseColWidth="10" defaultRowHeight="15"/>
  <cols>
    <col min="1" max="1" width="4.42578125" customWidth="1"/>
    <col min="2" max="2" width="12.7109375" customWidth="1"/>
    <col min="3" max="3" width="17.85546875" customWidth="1"/>
    <col min="4" max="4" width="64.42578125" customWidth="1"/>
    <col min="5" max="5" width="8.85546875" customWidth="1"/>
    <col min="6" max="7" width="14.7109375" customWidth="1"/>
  </cols>
  <sheetData>
    <row r="1" spans="1:8" ht="15.75" thickBot="1">
      <c r="A1" s="50"/>
      <c r="B1" s="52" t="s">
        <v>89</v>
      </c>
      <c r="C1" s="53"/>
      <c r="D1" s="28"/>
      <c r="E1" s="28"/>
      <c r="F1" s="28"/>
      <c r="G1" s="28"/>
    </row>
    <row r="2" spans="1:8" ht="15.75" thickBot="1">
      <c r="A2" s="50"/>
      <c r="B2" s="54"/>
      <c r="C2" s="53"/>
      <c r="D2" s="28"/>
      <c r="E2" s="28"/>
      <c r="F2" s="28"/>
      <c r="G2" s="28"/>
      <c r="H2" s="42"/>
    </row>
    <row r="3" spans="1:8" ht="15.75" thickBot="1">
      <c r="A3" s="50"/>
      <c r="B3" s="54"/>
      <c r="C3" s="53"/>
      <c r="D3" s="28"/>
      <c r="E3" s="28"/>
      <c r="F3" s="28"/>
      <c r="G3" s="28"/>
      <c r="H3" s="42"/>
    </row>
    <row r="4" spans="1:8" ht="15.75" thickBot="1">
      <c r="A4" s="50"/>
      <c r="B4" s="54"/>
      <c r="C4" s="53"/>
      <c r="D4" s="28"/>
      <c r="E4" s="28"/>
      <c r="F4" s="55" t="s">
        <v>90</v>
      </c>
      <c r="G4" s="55"/>
      <c r="H4" s="42"/>
    </row>
    <row r="5" spans="1:8" ht="15.75" thickBot="1">
      <c r="A5" s="50"/>
      <c r="B5" s="54"/>
      <c r="C5" s="53"/>
      <c r="D5" s="28"/>
      <c r="E5" s="28"/>
      <c r="F5" s="55"/>
      <c r="G5" s="55"/>
      <c r="H5" s="42"/>
    </row>
    <row r="6" spans="1:8" ht="15.75" thickBot="1">
      <c r="A6" s="50"/>
      <c r="B6" s="29"/>
      <c r="C6" s="28"/>
      <c r="D6" s="28"/>
      <c r="E6" s="28"/>
      <c r="F6" s="55"/>
      <c r="G6" s="55"/>
      <c r="H6" s="42"/>
    </row>
    <row r="7" spans="1:8" ht="15.75" thickBot="1">
      <c r="A7" s="50"/>
      <c r="B7" s="29"/>
      <c r="C7" s="28"/>
      <c r="D7" s="28"/>
      <c r="E7" s="28"/>
      <c r="F7" s="30"/>
      <c r="G7" s="30"/>
      <c r="H7" s="42"/>
    </row>
    <row r="8" spans="1:8" ht="15.75" thickBot="1">
      <c r="A8" s="50"/>
      <c r="B8" s="29"/>
      <c r="C8" s="28"/>
      <c r="D8" s="31" t="s">
        <v>88</v>
      </c>
      <c r="E8" s="31"/>
      <c r="F8" s="28"/>
      <c r="G8" s="28"/>
      <c r="H8" s="42"/>
    </row>
    <row r="9" spans="1:8" ht="15.75" thickBot="1">
      <c r="A9" s="50"/>
      <c r="B9" s="29"/>
      <c r="C9" s="28"/>
      <c r="D9" s="32">
        <v>44901</v>
      </c>
      <c r="E9" s="32"/>
      <c r="F9" s="28"/>
      <c r="G9" s="28"/>
      <c r="H9" s="42"/>
    </row>
    <row r="10" spans="1:8" ht="15.75" thickBot="1">
      <c r="A10" s="50"/>
      <c r="B10" s="33"/>
      <c r="C10" s="34"/>
      <c r="D10" s="34"/>
      <c r="E10" s="34"/>
      <c r="F10" s="34"/>
      <c r="G10" s="34"/>
      <c r="H10" s="42"/>
    </row>
    <row r="11" spans="1:8" ht="16.5" thickBot="1">
      <c r="A11" s="51"/>
      <c r="B11" s="13" t="s">
        <v>1</v>
      </c>
      <c r="C11" s="14" t="s">
        <v>0</v>
      </c>
      <c r="D11" s="14" t="s">
        <v>82</v>
      </c>
      <c r="E11" s="14" t="s">
        <v>97</v>
      </c>
      <c r="F11" s="14" t="s">
        <v>2</v>
      </c>
      <c r="G11" s="15" t="s">
        <v>105</v>
      </c>
      <c r="H11" s="42"/>
    </row>
    <row r="12" spans="1:8">
      <c r="A12" s="51"/>
      <c r="B12" s="11" t="s">
        <v>18</v>
      </c>
      <c r="C12" s="12" t="str">
        <f>IF(ISERROR(VLOOKUP(B12,Catalogue!A2:E81,2,FALSE)), " ",VLOOKUP(B12,Catalogue!A2:E81,2,FALSE))</f>
        <v>Processeur</v>
      </c>
      <c r="D12" s="12" t="str">
        <f>IF(ISERROR(VLOOKUP(B12,Catalogue!A2:E81,3,FALSE)), " ",VLOOKUP(B12,Catalogue!A2:E81,3,FALSE))</f>
        <v>AMD RYZEN 5 PRO 4650G (3.7 GHZ / 4.2 GHZ)</v>
      </c>
      <c r="E12" s="12">
        <v>4</v>
      </c>
      <c r="F12" s="12">
        <f>IF(ISERROR(VLOOKUP(B12,Catalogue!A2:E81,4,FALSE)), " ",VLOOKUP(B12,Catalogue!A2:E81,4,FALSE))</f>
        <v>158.29</v>
      </c>
      <c r="G12" s="17">
        <f>IF(ISERROR(E12*F12), " ",E12*F12)</f>
        <v>633.16</v>
      </c>
      <c r="H12" s="42"/>
    </row>
    <row r="13" spans="1:8">
      <c r="A13" s="51"/>
      <c r="B13" s="6" t="s">
        <v>21</v>
      </c>
      <c r="C13" s="21" t="str">
        <f>IF(ISERROR(VLOOKUP(B13,Catalogue!A2:E81,2,FALSE)), " ",VLOOKUP(B13,Catalogue!A2:E81,2,FALSE))</f>
        <v>Ventirad</v>
      </c>
      <c r="D13" s="7" t="str">
        <f>IF(ISERROR(VLOOKUP(B13,Catalogue!A2:E81,3,FALSE)), " ",VLOOKUP(B13,Catalogue!A2:E81,3,FALSE))</f>
        <v>BE QUIET! DARK ROCK SLIM</v>
      </c>
      <c r="E13" s="7">
        <v>4</v>
      </c>
      <c r="F13" s="58">
        <f>IF(ISERROR(VLOOKUP(B13,Catalogue!A2:E81,4,FALSE)), " ",VLOOKUP(B13,Catalogue!A2:E81,4,FALSE))</f>
        <v>54.12</v>
      </c>
      <c r="G13" s="18">
        <f t="shared" ref="G13:G25" si="0">IF(ISERROR(E13*F13), " ",E13*F13)</f>
        <v>216.48</v>
      </c>
      <c r="H13" s="42"/>
    </row>
    <row r="14" spans="1:8">
      <c r="A14" s="51"/>
      <c r="B14" s="3" t="s">
        <v>27</v>
      </c>
      <c r="C14" s="4" t="str">
        <f>IF(ISERROR(VLOOKUP(B14,Catalogue!A2:E81,2,FALSE)), " ",VLOOKUP(B14,Catalogue!A2:E81,2,FALSE))</f>
        <v>Carte Mère</v>
      </c>
      <c r="D14" s="4" t="str">
        <f>IF(ISERROR(VLOOKUP(B14,Catalogue!A2:E81,3,FALSE)), " ",VLOOKUP(B14,Catalogue!A2:E81,3,FALSE))</f>
        <v>ASROCK B550M STEEL LEGEND</v>
      </c>
      <c r="E14" s="4">
        <v>4</v>
      </c>
      <c r="F14" s="4">
        <f>IF(ISERROR(VLOOKUP(B14,Catalogue!A2:E81,4,FALSE)), " ",VLOOKUP(B14,Catalogue!A2:E81,4,FALSE))</f>
        <v>138.29</v>
      </c>
      <c r="G14" s="19">
        <f t="shared" si="0"/>
        <v>553.16</v>
      </c>
      <c r="H14" s="42"/>
    </row>
    <row r="15" spans="1:8">
      <c r="A15" s="51"/>
      <c r="B15" s="6" t="s">
        <v>34</v>
      </c>
      <c r="C15" s="7" t="str">
        <f>IF(ISERROR(VLOOKUP(B15,Catalogue!A2:E81,2,FALSE)), " ",VLOOKUP(B15,Catalogue!A2:E81,2,FALSE))</f>
        <v>Mémoire Vive</v>
      </c>
      <c r="D15" s="7" t="str">
        <f>IF(ISERROR(VLOOKUP(B15,Catalogue!A2:E81,3,FALSE)), " ",VLOOKUP(B15,Catalogue!A2:E81,3,FALSE))</f>
        <v>G.SKILL RIPJAWS 5 SERIES NOIR 8 GO (2X 4 GO) DDR4 3200 MHZ CL16</v>
      </c>
      <c r="E15" s="7">
        <v>4</v>
      </c>
      <c r="F15" s="58">
        <f>IF(ISERROR(VLOOKUP(B15,Catalogue!A2:E81,4,FALSE)), " ",VLOOKUP(B15,Catalogue!A2:E81,4,FALSE))</f>
        <v>49.12</v>
      </c>
      <c r="G15" s="18">
        <f t="shared" si="0"/>
        <v>196.48</v>
      </c>
      <c r="H15" s="42"/>
    </row>
    <row r="16" spans="1:8">
      <c r="A16" s="51"/>
      <c r="B16" s="3" t="s">
        <v>38</v>
      </c>
      <c r="C16" s="4" t="str">
        <f>IF(ISERROR(VLOOKUP(B16,Catalogue!A2:E81,2,FALSE)), " ",VLOOKUP(B16,Catalogue!A2:E81,2,FALSE))</f>
        <v>Carte Graphique</v>
      </c>
      <c r="D16" s="4" t="str">
        <f>IF(ISERROR(VLOOKUP(B16,Catalogue!A2:E81,3,FALSE)), " ",VLOOKUP(B16,Catalogue!A2:E81,3,FALSE))</f>
        <v>ASUS RADEON RX 6400 DUAL 4G</v>
      </c>
      <c r="E16" s="4">
        <v>4</v>
      </c>
      <c r="F16" s="4">
        <f>IF(ISERROR(VLOOKUP(B16,Catalogue!A2:E81,4,FALSE)), " ",VLOOKUP(B16,Catalogue!A2:E81,4,FALSE))</f>
        <v>183.29</v>
      </c>
      <c r="G16" s="19">
        <f t="shared" si="0"/>
        <v>733.16</v>
      </c>
      <c r="H16" s="42"/>
    </row>
    <row r="17" spans="1:8">
      <c r="A17" s="51"/>
      <c r="B17" s="6" t="s">
        <v>46</v>
      </c>
      <c r="C17" s="7" t="str">
        <f>IF(ISERROR(VLOOKUP(B17,Catalogue!A2:E81,2,FALSE)), " ",VLOOKUP(B17,Catalogue!A2:E81,2,FALSE))</f>
        <v>Disque dur SSD</v>
      </c>
      <c r="D17" s="7" t="str">
        <f>IF(ISERROR(VLOOKUP(B17,Catalogue!A2:E81,3,FALSE)), " ",VLOOKUP(B17,Catalogue!A2:E81,3,FALSE))</f>
        <v>SAMSUNG SSD 980 PRO M.2 PCIE NVME 2 TO</v>
      </c>
      <c r="E17" s="7">
        <v>4</v>
      </c>
      <c r="F17" s="58">
        <f>IF(ISERROR(VLOOKUP(B17,Catalogue!A2:E81,4,FALSE)), " ",VLOOKUP(B17,Catalogue!A2:E81,4,FALSE))</f>
        <v>241.63</v>
      </c>
      <c r="G17" s="18">
        <f t="shared" si="0"/>
        <v>966.52</v>
      </c>
      <c r="H17" s="42"/>
    </row>
    <row r="18" spans="1:8">
      <c r="A18" s="51"/>
      <c r="B18" s="11" t="s">
        <v>47</v>
      </c>
      <c r="C18" s="12" t="str">
        <f>IF(ISERROR(VLOOKUP(B18,Catalogue!A2:E81,2,FALSE)), " ",VLOOKUP(B18,Catalogue!A2:E81,2,FALSE))</f>
        <v>Boîtier</v>
      </c>
      <c r="D18" s="12" t="str">
        <f>IF(ISERROR(VLOOKUP(B18,Catalogue!A2:E81,3,FALSE)), " ",VLOOKUP(B18,Catalogue!A2:E81,3,FALSE))</f>
        <v>ANTEC VSK 3000 ELITE-U3</v>
      </c>
      <c r="E18" s="12">
        <v>4</v>
      </c>
      <c r="F18" s="12">
        <f>IF(ISERROR(VLOOKUP(B18,Catalogue!A2:E81,4,FALSE)), " ",VLOOKUP(B18,Catalogue!A2:E81,4,FALSE))</f>
        <v>47.46</v>
      </c>
      <c r="G18" s="19">
        <f t="shared" si="0"/>
        <v>189.84</v>
      </c>
      <c r="H18" s="42"/>
    </row>
    <row r="19" spans="1:8">
      <c r="A19" s="51"/>
      <c r="B19" s="6" t="s">
        <v>126</v>
      </c>
      <c r="C19" s="7" t="str">
        <f>IF(ISERROR(VLOOKUP(B19,Catalogue!A2:E81,2,FALSE)), " ",VLOOKUP(B19,Catalogue!A2:E81,2,FALSE))</f>
        <v>Carte Contrôleur</v>
      </c>
      <c r="D19" s="7" t="str">
        <f>IF(ISERROR(VLOOKUP(B19,Catalogue!A2:E81,3,FALSE)), " ",VLOOKUP(B19,Catalogue!A2:E81,3,FALSE))</f>
        <v>CARTE CONTRÔLEUR LOW PROFILE PCI-E 2 PORTS RS-232 (DB-9)</v>
      </c>
      <c r="E19" s="7">
        <v>2</v>
      </c>
      <c r="F19" s="58">
        <f>IF(ISERROR(VLOOKUP(B19,Catalogue!A2:E81,4,FALSE)), " ",VLOOKUP(B19,Catalogue!A2:E81,4,FALSE))</f>
        <v>49.96</v>
      </c>
      <c r="G19" s="18">
        <f t="shared" si="0"/>
        <v>99.92</v>
      </c>
      <c r="H19" s="42"/>
    </row>
    <row r="20" spans="1:8">
      <c r="A20" s="51"/>
      <c r="B20" s="11" t="s">
        <v>186</v>
      </c>
      <c r="C20" s="4" t="str">
        <f>IF(ISERROR(VLOOKUP(B20,Catalogue!A2:E81,2,FALSE)), " ",VLOOKUP(B20,Catalogue!A2:E81,2,FALSE))</f>
        <v>Alimentation</v>
      </c>
      <c r="D20" s="4" t="str">
        <f>IF(ISERROR(VLOOKUP(B20,Catalogue!A2:E81,3,FALSE)), " ",VLOOKUP(B20,Catalogue!A2:E81,3,FALSE))</f>
        <v>TEXTORM TX500+</v>
      </c>
      <c r="E20" s="12">
        <v>4</v>
      </c>
      <c r="F20" s="60">
        <f>IF(ISERROR(VLOOKUP(B20,Catalogue!A2:E81,4,FALSE)), " ",VLOOKUP(B20,Catalogue!A2:E81,4,FALSE))</f>
        <v>47.46</v>
      </c>
      <c r="G20" s="19">
        <f t="shared" ref="G20" si="1">IF(ISERROR(E20*F20), " ",E20*F20)</f>
        <v>189.84</v>
      </c>
      <c r="H20" s="42"/>
    </row>
    <row r="21" spans="1:8">
      <c r="A21" s="51"/>
      <c r="B21" s="6" t="s">
        <v>60</v>
      </c>
      <c r="C21" s="21" t="str">
        <f>IF(ISERROR(VLOOKUP(B21,Catalogue!A2:E81,2,FALSE)), " ",VLOOKUP(B21,Catalogue!A2:E81,2,FALSE))</f>
        <v>Ecran</v>
      </c>
      <c r="D21" s="7" t="str">
        <f>IF(ISERROR(VLOOKUP(B21,Catalogue!A2:E81,3,FALSE)), " ",VLOOKUP(B21,Catalogue!A2:E81,3,FALSE))</f>
        <v>ASUS 18.5" LED - VS197DE</v>
      </c>
      <c r="E21" s="7">
        <v>2</v>
      </c>
      <c r="F21" s="58">
        <f>IF(ISERROR(VLOOKUP(B21,Catalogue!A2:E81,4,FALSE)), " ",VLOOKUP(B21,Catalogue!A2:E81,4,FALSE))</f>
        <v>91.63</v>
      </c>
      <c r="G21" s="18">
        <f t="shared" si="0"/>
        <v>183.26</v>
      </c>
      <c r="H21" s="42"/>
    </row>
    <row r="22" spans="1:8">
      <c r="A22" s="51"/>
      <c r="B22" s="3" t="s">
        <v>61</v>
      </c>
      <c r="C22" s="4" t="str">
        <f>IF(ISERROR(VLOOKUP(B22,Catalogue!A2:E81,2,FALSE)), " ",VLOOKUP(B22,Catalogue!A2:E81,2,FALSE))</f>
        <v>Ecran</v>
      </c>
      <c r="D22" s="4" t="str">
        <f>IF(ISERROR(VLOOKUP(B22,Catalogue!A2:E81,3,FALSE)), " ",VLOOKUP(B22,Catalogue!A2:E81,3,FALSE))</f>
        <v>AOC 23.8" LED - 24B2XHE</v>
      </c>
      <c r="E22" s="4">
        <v>2</v>
      </c>
      <c r="F22" s="4">
        <f>IF(ISERROR(VLOOKUP(B22,Catalogue!A2:E81,4,FALSE)), " ",VLOOKUP(B22,Catalogue!A2:E81,4,FALSE))</f>
        <v>118.71</v>
      </c>
      <c r="G22" s="19">
        <f t="shared" si="0"/>
        <v>237.42</v>
      </c>
      <c r="H22" s="42"/>
    </row>
    <row r="23" spans="1:8">
      <c r="A23" s="51"/>
      <c r="B23" s="6" t="s">
        <v>62</v>
      </c>
      <c r="C23" s="7" t="str">
        <f>IF(ISERROR(VLOOKUP(B23,Catalogue!A2:E81,2,FALSE)), " ",VLOOKUP(B23,Catalogue!A2:E81,2,FALSE))</f>
        <v>Clavier/Souris</v>
      </c>
      <c r="D23" s="7" t="str">
        <f>IF(ISERROR(VLOOKUP(B23,Catalogue!A2:E81,3,FALSE)), " ",VLOOKUP(B23,Catalogue!A2:E81,3,FALSE))</f>
        <v>BLUESTORK WIRELESS OFFICE PACK</v>
      </c>
      <c r="E23" s="7">
        <v>4</v>
      </c>
      <c r="F23" s="58">
        <f>IF(ISERROR(VLOOKUP(B23,Catalogue!A2:E81,4,FALSE)), " ",VLOOKUP(B23,Catalogue!A2:E81,4,FALSE))</f>
        <v>14.96</v>
      </c>
      <c r="G23" s="18">
        <f t="shared" si="0"/>
        <v>59.84</v>
      </c>
      <c r="H23" s="42"/>
    </row>
    <row r="24" spans="1:8">
      <c r="A24" s="51"/>
      <c r="B24" s="3" t="s">
        <v>69</v>
      </c>
      <c r="C24" s="4" t="str">
        <f>IF(ISERROR(VLOOKUP(B24,Catalogue!A2:E81,2,FALSE)), " ",VLOOKUP(B24,Catalogue!A2:E81,2,FALSE))</f>
        <v>Casque/Micro</v>
      </c>
      <c r="D24" s="4" t="str">
        <f>IF(ISERROR(VLOOKUP(B24,Catalogue!A2:E81,3,FALSE)), " ",VLOOKUP(B24,Catalogue!A2:E81,3,FALSE))</f>
        <v>EPOS PC 5 CHAT JACK 3.5 MM</v>
      </c>
      <c r="E24" s="4">
        <v>2</v>
      </c>
      <c r="F24" s="4">
        <f>IF(ISERROR(VLOOKUP(B24,Catalogue!A2:E81,4,FALSE)), " ",VLOOKUP(B24,Catalogue!A2:E81,4,FALSE))</f>
        <v>16.63</v>
      </c>
      <c r="G24" s="19">
        <f t="shared" si="0"/>
        <v>33.26</v>
      </c>
      <c r="H24" s="42"/>
    </row>
    <row r="25" spans="1:8">
      <c r="A25" s="51"/>
      <c r="B25" s="6" t="s">
        <v>72</v>
      </c>
      <c r="C25" s="7" t="str">
        <f>IF(ISERROR(VLOOKUP(B25,Catalogue!A2:E81,2,FALSE)), " ",VLOOKUP(B25,Catalogue!A2:E81,2,FALSE))</f>
        <v>Imprimante</v>
      </c>
      <c r="D25" s="7" t="str">
        <f>IF(ISERROR(VLOOKUP(B25,Catalogue!A2:E81,3,FALSE)), " ",VLOOKUP(B25,Catalogue!A2:E81,3,FALSE))</f>
        <v>BROTHER MFC-L6800DW</v>
      </c>
      <c r="E25" s="7">
        <v>1</v>
      </c>
      <c r="F25" s="58">
        <f>IF(ISERROR(VLOOKUP(B25,Catalogue!A2:E81,4,FALSE)), " ",VLOOKUP(B25,Catalogue!A2:E81,4,FALSE))</f>
        <v>691.62</v>
      </c>
      <c r="G25" s="18">
        <f t="shared" si="0"/>
        <v>691.62</v>
      </c>
      <c r="H25" s="42"/>
    </row>
    <row r="26" spans="1:8">
      <c r="A26" s="51"/>
      <c r="B26" s="11" t="s">
        <v>81</v>
      </c>
      <c r="C26" s="12" t="str">
        <f>IF(ISERROR(VLOOKUP(B26,Catalogue!A2:E81,2,FALSE)), " ",VLOOKUP(B26,Catalogue!A2:E81,2,FALSE))</f>
        <v>Disque dur externe</v>
      </c>
      <c r="D26" s="12" t="str">
        <f>IF(ISERROR(VLOOKUP(B26,Catalogue!A2:E81,3,FALSE)), " ",VLOOKUP(B26,Catalogue!A2:E81,3,FALSE))</f>
        <v>LACIE MOBILE DRIVE 2 TO ARGENT (2022)</v>
      </c>
      <c r="E26" s="12">
        <v>1</v>
      </c>
      <c r="F26" s="12">
        <f>IF(ISERROR(VLOOKUP(B26,Catalogue!A2:E81,4,FALSE)), " ",VLOOKUP(B26,Catalogue!A2:E81,4,FALSE))</f>
        <v>108.29</v>
      </c>
      <c r="G26" s="19">
        <f>IF(ISERROR(E26*F26), " ",E26*F26)</f>
        <v>108.29</v>
      </c>
      <c r="H26" s="42"/>
    </row>
    <row r="27" spans="1:8">
      <c r="A27" s="51"/>
      <c r="B27" s="6" t="s">
        <v>165</v>
      </c>
      <c r="C27" s="7" t="str">
        <f>IF(ISERROR(VLOOKUP(B27,Catalogue!A2:E81,2,FALSE)), " ",VLOOKUP(B27,Catalogue!A2:E81,2,FALSE))</f>
        <v>Switch</v>
      </c>
      <c r="D27" s="7" t="str">
        <f>IF(ISERROR(VLOOKUP(B27,Catalogue!A2:E81,3,FALSE)), " ",VLOOKUP(B27,Catalogue!A2:E81,3,FALSE))</f>
        <v>D-LINK DGS-108</v>
      </c>
      <c r="E27" s="7">
        <v>1</v>
      </c>
      <c r="F27" s="58">
        <f>IF(ISERROR(VLOOKUP(B27,Catalogue!A2:E81,4,FALSE)), " ",VLOOKUP(B27,Catalogue!A2:E81,4,FALSE))</f>
        <v>29.13</v>
      </c>
      <c r="G27" s="18">
        <f>IF(ISERROR(E27*F27), " ",E27*F27)</f>
        <v>29.13</v>
      </c>
      <c r="H27" s="42"/>
    </row>
    <row r="28" spans="1:8">
      <c r="A28" s="51"/>
      <c r="B28" s="11" t="s">
        <v>175</v>
      </c>
      <c r="C28" s="12" t="s">
        <v>173</v>
      </c>
      <c r="D28" s="12" t="s">
        <v>179</v>
      </c>
      <c r="E28" s="12">
        <v>1</v>
      </c>
      <c r="F28" s="12">
        <v>0</v>
      </c>
      <c r="G28" s="17">
        <f>IF(ISERROR(E28*F28), " ",E28*F28)</f>
        <v>0</v>
      </c>
      <c r="H28" s="42"/>
    </row>
    <row r="29" spans="1:8">
      <c r="A29" s="51"/>
      <c r="B29" s="6" t="s">
        <v>176</v>
      </c>
      <c r="C29" s="21" t="s">
        <v>202</v>
      </c>
      <c r="D29" s="7" t="s">
        <v>203</v>
      </c>
      <c r="E29" s="7">
        <v>1</v>
      </c>
      <c r="F29" s="58">
        <v>41.63</v>
      </c>
      <c r="G29" s="18">
        <f>IF(ISERROR(E29*F29), " ",E29*F29)</f>
        <v>41.63</v>
      </c>
      <c r="H29" s="42"/>
    </row>
    <row r="30" spans="1:8">
      <c r="A30" s="51"/>
      <c r="B30" s="3" t="s">
        <v>201</v>
      </c>
      <c r="C30" s="4" t="s">
        <v>202</v>
      </c>
      <c r="D30" s="4" t="s">
        <v>205</v>
      </c>
      <c r="E30" s="4">
        <v>4</v>
      </c>
      <c r="F30" s="4">
        <v>216.62</v>
      </c>
      <c r="G30" s="19">
        <f>IF(ISERROR(E30*F30), " ",E30*F30)</f>
        <v>866.48</v>
      </c>
      <c r="H30" s="42"/>
    </row>
    <row r="31" spans="1:8">
      <c r="A31" s="51"/>
      <c r="B31" s="6" t="s">
        <v>206</v>
      </c>
      <c r="C31" s="7" t="s">
        <v>202</v>
      </c>
      <c r="D31" s="7" t="s">
        <v>207</v>
      </c>
      <c r="E31" s="7">
        <v>1</v>
      </c>
      <c r="F31" s="58">
        <v>10.56</v>
      </c>
      <c r="G31" s="18">
        <f>IF(ISERROR(E31*F31), " ",E31*F31)</f>
        <v>10.56</v>
      </c>
      <c r="H31" s="42"/>
    </row>
    <row r="32" spans="1:8">
      <c r="A32" s="51"/>
      <c r="B32" s="3" t="s">
        <v>177</v>
      </c>
      <c r="C32" s="4" t="s">
        <v>174</v>
      </c>
      <c r="D32" s="4" t="s">
        <v>178</v>
      </c>
      <c r="E32" s="4">
        <v>5</v>
      </c>
      <c r="F32" s="4">
        <v>310</v>
      </c>
      <c r="G32" s="19">
        <v>1550</v>
      </c>
      <c r="H32" s="42"/>
    </row>
    <row r="33" spans="1:8">
      <c r="A33" s="51"/>
      <c r="B33" s="6"/>
      <c r="C33" s="7"/>
      <c r="D33" s="7"/>
      <c r="E33" s="7"/>
      <c r="F33" s="58"/>
      <c r="G33" s="18"/>
      <c r="H33" s="42"/>
    </row>
    <row r="34" spans="1:8" ht="15.75" thickBot="1">
      <c r="A34" s="51"/>
      <c r="B34" s="9"/>
      <c r="C34" s="10"/>
      <c r="D34" s="10"/>
      <c r="E34" s="16"/>
      <c r="F34" s="16"/>
      <c r="G34" s="20"/>
      <c r="H34" s="42"/>
    </row>
    <row r="35" spans="1:8" ht="15.75" thickBot="1">
      <c r="A35" s="51"/>
      <c r="B35" s="35"/>
      <c r="C35" s="35"/>
      <c r="D35" s="39"/>
      <c r="E35" s="56" t="s">
        <v>98</v>
      </c>
      <c r="F35" s="57"/>
      <c r="G35" s="66">
        <f>SUM(G12:G34)</f>
        <v>7590.050000000002</v>
      </c>
      <c r="H35" s="42"/>
    </row>
    <row r="36" spans="1:8" ht="15.75" thickBot="1">
      <c r="A36" s="51"/>
      <c r="B36" s="28"/>
      <c r="C36" s="28"/>
      <c r="D36" s="37"/>
      <c r="E36" s="46" t="s">
        <v>204</v>
      </c>
      <c r="F36" s="47"/>
      <c r="G36" s="65">
        <f>G35*0.1</f>
        <v>759.00500000000022</v>
      </c>
      <c r="H36" s="42"/>
    </row>
    <row r="37" spans="1:8" ht="15.75" thickBot="1">
      <c r="A37" s="51"/>
      <c r="B37" s="28"/>
      <c r="C37" s="28"/>
      <c r="D37" s="37"/>
      <c r="E37" s="46" t="s">
        <v>155</v>
      </c>
      <c r="F37" s="47"/>
      <c r="G37" s="65">
        <f>G35-G36</f>
        <v>6831.0450000000019</v>
      </c>
      <c r="H37" s="42"/>
    </row>
    <row r="38" spans="1:8" ht="15.75" thickBot="1">
      <c r="A38" s="51"/>
      <c r="B38" s="28"/>
      <c r="C38" s="28"/>
      <c r="D38" s="37"/>
      <c r="E38" s="46" t="s">
        <v>99</v>
      </c>
      <c r="F38" s="47"/>
      <c r="G38" s="65">
        <v>0</v>
      </c>
      <c r="H38" s="42"/>
    </row>
    <row r="39" spans="1:8" ht="15.75" thickBot="1">
      <c r="A39" s="51"/>
      <c r="B39" s="28"/>
      <c r="C39" s="28"/>
      <c r="D39" s="37"/>
      <c r="E39" s="46" t="s">
        <v>100</v>
      </c>
      <c r="F39" s="47"/>
      <c r="G39" s="65">
        <f>G37+G38</f>
        <v>6831.0450000000019</v>
      </c>
      <c r="H39" s="42"/>
    </row>
    <row r="40" spans="1:8" ht="15.75" thickBot="1">
      <c r="A40" s="51"/>
      <c r="B40" s="28"/>
      <c r="C40" s="28"/>
      <c r="D40" s="37"/>
      <c r="E40" s="46" t="s">
        <v>101</v>
      </c>
      <c r="F40" s="47"/>
      <c r="G40" s="65">
        <f>G39*0.2</f>
        <v>1366.2090000000005</v>
      </c>
      <c r="H40" s="42"/>
    </row>
    <row r="41" spans="1:8" ht="15.75" thickBot="1">
      <c r="A41" s="51"/>
      <c r="B41" s="28"/>
      <c r="C41" s="28"/>
      <c r="D41" s="37"/>
      <c r="E41" s="48" t="s">
        <v>102</v>
      </c>
      <c r="F41" s="49"/>
      <c r="G41" s="67">
        <f>G39+G40</f>
        <v>8197.2540000000026</v>
      </c>
      <c r="H41" s="42"/>
    </row>
    <row r="42" spans="1:8" ht="15.75" thickBot="1">
      <c r="A42" s="51"/>
      <c r="B42" s="28"/>
      <c r="C42" s="36"/>
      <c r="D42" s="36"/>
      <c r="E42" s="40"/>
      <c r="F42" s="41"/>
      <c r="G42" s="41"/>
      <c r="H42" s="42"/>
    </row>
    <row r="43" spans="1:8" ht="15.75" thickBot="1">
      <c r="A43" s="51"/>
      <c r="B43" s="37"/>
      <c r="C43" s="43" t="s">
        <v>103</v>
      </c>
      <c r="D43" s="44"/>
      <c r="E43" s="45"/>
      <c r="F43" s="29"/>
      <c r="G43" s="28"/>
      <c r="H43" s="42"/>
    </row>
    <row r="44" spans="1:8" ht="15.75" thickBot="1">
      <c r="A44" s="28"/>
      <c r="B44" s="59"/>
      <c r="C44" s="43" t="s">
        <v>104</v>
      </c>
      <c r="D44" s="44"/>
      <c r="E44" s="45"/>
      <c r="F44" s="38"/>
      <c r="G44" s="36"/>
      <c r="H44" s="42"/>
    </row>
    <row r="45" spans="1:8" ht="15.75" thickBot="1">
      <c r="A45" s="28"/>
      <c r="B45" s="37"/>
      <c r="C45" s="35"/>
      <c r="D45" s="35"/>
      <c r="E45" s="35"/>
      <c r="F45" s="29"/>
      <c r="G45" s="28"/>
    </row>
    <row r="46" spans="1:8" ht="15.75" thickBot="1">
      <c r="A46" s="28"/>
      <c r="B46" s="28"/>
      <c r="C46" s="28"/>
      <c r="D46" s="28"/>
      <c r="E46" s="28"/>
      <c r="F46" s="28"/>
      <c r="G46" s="28"/>
      <c r="H46" s="28"/>
    </row>
  </sheetData>
  <mergeCells count="12">
    <mergeCell ref="A1:A43"/>
    <mergeCell ref="B1:C5"/>
    <mergeCell ref="F4:G6"/>
    <mergeCell ref="E35:F35"/>
    <mergeCell ref="E37:F37"/>
    <mergeCell ref="E36:F36"/>
    <mergeCell ref="C44:E44"/>
    <mergeCell ref="C43:E43"/>
    <mergeCell ref="E38:F38"/>
    <mergeCell ref="E39:F39"/>
    <mergeCell ref="E40:F40"/>
    <mergeCell ref="E41:F41"/>
  </mergeCells>
  <pageMargins left="0.7" right="0.7" top="0.75" bottom="0.75" header="0.3" footer="0.3"/>
  <pageSetup paperSize="9" orientation="portrait" r:id="rId1"/>
  <ignoredErrors>
    <ignoredError sqref="G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Catalogue</vt:lpstr>
      <vt:lpstr>Devis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2022-12-04T19:53:18Z</cp:lastPrinted>
  <dcterms:created xsi:type="dcterms:W3CDTF">2022-12-03T12:06:01Z</dcterms:created>
  <dcterms:modified xsi:type="dcterms:W3CDTF">2022-12-05T20:47:46Z</dcterms:modified>
</cp:coreProperties>
</file>